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e\Desktop\Gabe\Apartment\Tenant_Petition_RAD_8_and_9\Litigation_Documents\Refund_of_Overpayments\"/>
    </mc:Choice>
  </mc:AlternateContent>
  <bookViews>
    <workbookView xWindow="0" yWindow="0" windowWidth="17256" windowHeight="53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I6" i="1"/>
  <c r="I5" i="1"/>
  <c r="I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42" i="1"/>
  <c r="B41" i="1"/>
</calcChain>
</file>

<file path=xl/sharedStrings.xml><?xml version="1.0" encoding="utf-8"?>
<sst xmlns="http://schemas.openxmlformats.org/spreadsheetml/2006/main" count="12" uniqueCount="10">
  <si>
    <t>Table 1 - Rent Factors</t>
  </si>
  <si>
    <t>Year</t>
  </si>
  <si>
    <t>Rent Factor</t>
  </si>
  <si>
    <t>Calculation of rent factor from payment - 3003 Van Ness Apartments</t>
  </si>
  <si>
    <t>Payment</t>
  </si>
  <si>
    <t>calculated from assessment</t>
  </si>
  <si>
    <t>Projected 2006 rent</t>
  </si>
  <si>
    <t>Annual Excess Rent</t>
  </si>
  <si>
    <t>Excess Rent</t>
  </si>
  <si>
    <t>Table 2 - Tax Payment (semi-annual)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</si>
</sst>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&quot;$&quot;#,##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4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168" fontId="0" fillId="0" borderId="0" xfId="0" applyNumberFormat="1"/>
    <xf numFmtId="169" fontId="0" fillId="0" borderId="0" xfId="0" applyNumberFormat="1"/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F7" sqref="F7"/>
    </sheetView>
  </sheetViews>
  <sheetFormatPr defaultRowHeight="14.4" x14ac:dyDescent="0.3"/>
  <cols>
    <col min="2" max="2" width="13.109375" bestFit="1" customWidth="1"/>
    <col min="6" max="6" width="10" bestFit="1" customWidth="1"/>
  </cols>
  <sheetData>
    <row r="1" spans="1:10" ht="25.8" x14ac:dyDescent="0.5">
      <c r="A1" s="1" t="s">
        <v>3</v>
      </c>
    </row>
    <row r="3" spans="1:10" ht="25.8" x14ac:dyDescent="0.5">
      <c r="A3" s="1" t="s">
        <v>0</v>
      </c>
      <c r="F3" s="2" t="str">
        <f ca="1">"Actual Rent in "&amp;YEAR(NOW())</f>
        <v>Actual Rent in 2019</v>
      </c>
      <c r="G3" s="2"/>
      <c r="H3" s="11"/>
      <c r="I3" s="10">
        <v>2000</v>
      </c>
      <c r="J3" s="2"/>
    </row>
    <row r="4" spans="1:10" ht="18" x14ac:dyDescent="0.35">
      <c r="A4" s="2" t="s">
        <v>1</v>
      </c>
      <c r="B4" s="8" t="s">
        <v>2</v>
      </c>
      <c r="F4" s="2" t="s">
        <v>6</v>
      </c>
      <c r="I4" s="7">
        <f xml:space="preserve"> $I$3*B18</f>
        <v>883.42731218731365</v>
      </c>
    </row>
    <row r="5" spans="1:10" ht="18" x14ac:dyDescent="0.35">
      <c r="A5" s="3">
        <v>2006</v>
      </c>
      <c r="B5" s="9">
        <f>IF(B28 &gt;1,1/(B28/$B$28),"")</f>
        <v>1</v>
      </c>
      <c r="F5" s="2" t="s">
        <v>8</v>
      </c>
      <c r="I5" s="7">
        <f>I3-I4</f>
        <v>1116.5726878126864</v>
      </c>
    </row>
    <row r="6" spans="1:10" ht="18" x14ac:dyDescent="0.35">
      <c r="A6" s="3">
        <v>2007</v>
      </c>
      <c r="B6" s="9">
        <f t="shared" ref="B6:B19" si="0">IF(B29 &gt;1,1/(B29/$B$28),"")</f>
        <v>0.92359901867126704</v>
      </c>
      <c r="F6" s="2" t="s">
        <v>7</v>
      </c>
      <c r="I6" s="7">
        <f>I5*12</f>
        <v>13398.872253752237</v>
      </c>
    </row>
    <row r="7" spans="1:10" x14ac:dyDescent="0.3">
      <c r="A7" s="3">
        <v>2008</v>
      </c>
      <c r="B7" s="9">
        <f t="shared" si="0"/>
        <v>0.74707853228451937</v>
      </c>
      <c r="I7" s="7"/>
    </row>
    <row r="8" spans="1:10" x14ac:dyDescent="0.3">
      <c r="A8" s="3">
        <v>2009</v>
      </c>
      <c r="B8" s="9">
        <f t="shared" si="0"/>
        <v>0.69005289488652011</v>
      </c>
      <c r="I8" s="7"/>
    </row>
    <row r="9" spans="1:10" x14ac:dyDescent="0.3">
      <c r="A9" s="3">
        <v>2010</v>
      </c>
      <c r="B9" s="9">
        <f t="shared" si="0"/>
        <v>0.63113990219072802</v>
      </c>
    </row>
    <row r="10" spans="1:10" x14ac:dyDescent="0.3">
      <c r="A10" s="3">
        <v>2011</v>
      </c>
      <c r="B10" s="9">
        <f t="shared" si="0"/>
        <v>0.61281002198536993</v>
      </c>
    </row>
    <row r="11" spans="1:10" x14ac:dyDescent="0.3">
      <c r="A11" s="3">
        <v>2012</v>
      </c>
      <c r="B11" s="9">
        <f t="shared" si="0"/>
        <v>0.53731927072756946</v>
      </c>
    </row>
    <row r="12" spans="1:10" x14ac:dyDescent="0.3">
      <c r="A12" s="3">
        <v>2013</v>
      </c>
      <c r="B12" s="9">
        <f t="shared" si="0"/>
        <v>0.50801078110498465</v>
      </c>
    </row>
    <row r="13" spans="1:10" x14ac:dyDescent="0.3">
      <c r="A13" s="3">
        <v>2014</v>
      </c>
      <c r="B13" s="9">
        <f t="shared" si="0"/>
        <v>0.52336444247309255</v>
      </c>
    </row>
    <row r="14" spans="1:10" x14ac:dyDescent="0.3">
      <c r="A14" s="3">
        <v>2015</v>
      </c>
      <c r="B14" s="9">
        <f t="shared" si="0"/>
        <v>0.45408281301716064</v>
      </c>
    </row>
    <row r="15" spans="1:10" x14ac:dyDescent="0.3">
      <c r="A15" s="3">
        <v>2016</v>
      </c>
      <c r="B15" s="9">
        <f t="shared" si="0"/>
        <v>0.44554517792426823</v>
      </c>
    </row>
    <row r="16" spans="1:10" x14ac:dyDescent="0.3">
      <c r="A16" s="3">
        <v>2017</v>
      </c>
      <c r="B16" s="9">
        <f t="shared" si="0"/>
        <v>0.44945231520719753</v>
      </c>
    </row>
    <row r="17" spans="1:3" x14ac:dyDescent="0.3">
      <c r="A17" s="3">
        <v>2018</v>
      </c>
      <c r="B17" s="9">
        <f t="shared" si="0"/>
        <v>0.4091395071043899</v>
      </c>
    </row>
    <row r="18" spans="1:3" x14ac:dyDescent="0.3">
      <c r="A18" s="3">
        <v>2019</v>
      </c>
      <c r="B18" s="9">
        <f t="shared" si="0"/>
        <v>0.44171365609365681</v>
      </c>
    </row>
    <row r="19" spans="1:3" x14ac:dyDescent="0.3">
      <c r="A19" s="3">
        <v>2020</v>
      </c>
      <c r="B19" s="9">
        <f t="shared" si="0"/>
        <v>0.45681678937475978</v>
      </c>
    </row>
    <row r="20" spans="1:3" x14ac:dyDescent="0.3">
      <c r="A20" s="3">
        <v>2021</v>
      </c>
      <c r="B20" s="9" t="str">
        <f t="shared" ref="B6:B20" si="1">IF(B43 &gt;1,B43/$B$28-1,"")</f>
        <v/>
      </c>
    </row>
    <row r="21" spans="1:3" x14ac:dyDescent="0.3">
      <c r="A21" s="3">
        <v>2022</v>
      </c>
      <c r="B21" s="9" t="str">
        <f t="shared" ref="B21:B25" si="2">IF(B44 &gt;1,$B$28/B44,"")</f>
        <v/>
      </c>
    </row>
    <row r="22" spans="1:3" x14ac:dyDescent="0.3">
      <c r="A22" s="3">
        <v>2023</v>
      </c>
      <c r="B22" s="9" t="str">
        <f t="shared" si="2"/>
        <v/>
      </c>
    </row>
    <row r="23" spans="1:3" x14ac:dyDescent="0.3">
      <c r="A23" s="3">
        <v>2024</v>
      </c>
      <c r="B23" s="9" t="str">
        <f t="shared" si="2"/>
        <v/>
      </c>
    </row>
    <row r="24" spans="1:3" x14ac:dyDescent="0.3">
      <c r="A24" s="3">
        <v>2025</v>
      </c>
      <c r="B24" s="9" t="str">
        <f t="shared" si="2"/>
        <v/>
      </c>
    </row>
    <row r="25" spans="1:3" x14ac:dyDescent="0.3">
      <c r="A25" s="3"/>
      <c r="B25" s="9" t="str">
        <f t="shared" si="2"/>
        <v/>
      </c>
    </row>
    <row r="26" spans="1:3" ht="25.8" x14ac:dyDescent="0.5">
      <c r="A26" s="5" t="s">
        <v>9</v>
      </c>
    </row>
    <row r="27" spans="1:3" ht="18" x14ac:dyDescent="0.35">
      <c r="A27" s="4" t="s">
        <v>1</v>
      </c>
      <c r="B27" s="2" t="s">
        <v>4</v>
      </c>
    </row>
    <row r="28" spans="1:3" x14ac:dyDescent="0.3">
      <c r="A28" s="3">
        <v>2006</v>
      </c>
      <c r="B28" s="6">
        <v>344009.62</v>
      </c>
    </row>
    <row r="29" spans="1:3" x14ac:dyDescent="0.3">
      <c r="A29" s="3">
        <v>2007</v>
      </c>
      <c r="B29" s="6">
        <v>372466.42</v>
      </c>
      <c r="C29" s="3"/>
    </row>
    <row r="30" spans="1:3" x14ac:dyDescent="0.3">
      <c r="A30" s="3">
        <v>2008</v>
      </c>
      <c r="B30" s="6">
        <v>460473.17</v>
      </c>
      <c r="C30" s="3"/>
    </row>
    <row r="31" spans="1:3" x14ac:dyDescent="0.3">
      <c r="A31" s="3">
        <v>2009</v>
      </c>
      <c r="B31" s="6">
        <v>498526.45</v>
      </c>
      <c r="C31" s="3"/>
    </row>
    <row r="32" spans="1:3" x14ac:dyDescent="0.3">
      <c r="A32" s="3">
        <v>2010</v>
      </c>
      <c r="B32" s="6">
        <v>545060.80000000005</v>
      </c>
      <c r="C32" s="3"/>
    </row>
    <row r="33" spans="1:3" x14ac:dyDescent="0.3">
      <c r="A33" s="3">
        <v>2011</v>
      </c>
      <c r="B33" s="6">
        <v>561364.22</v>
      </c>
      <c r="C33" s="3"/>
    </row>
    <row r="34" spans="1:3" x14ac:dyDescent="0.3">
      <c r="A34" s="3">
        <v>2012</v>
      </c>
      <c r="B34" s="6">
        <v>640233.17000000004</v>
      </c>
      <c r="C34" s="3"/>
    </row>
    <row r="35" spans="1:3" x14ac:dyDescent="0.3">
      <c r="A35" s="3">
        <v>2013</v>
      </c>
      <c r="B35" s="6">
        <v>677169.92</v>
      </c>
      <c r="C35" s="3"/>
    </row>
    <row r="36" spans="1:3" x14ac:dyDescent="0.3">
      <c r="A36" s="3">
        <v>2014</v>
      </c>
      <c r="B36" s="6">
        <v>657304.15</v>
      </c>
      <c r="C36" s="3"/>
    </row>
    <row r="37" spans="1:3" x14ac:dyDescent="0.3">
      <c r="A37" s="3">
        <v>2015</v>
      </c>
      <c r="B37" s="6">
        <v>757592.25</v>
      </c>
      <c r="C37" s="3"/>
    </row>
    <row r="38" spans="1:3" x14ac:dyDescent="0.3">
      <c r="A38" s="3">
        <v>2016</v>
      </c>
      <c r="B38" s="6">
        <v>772109.4</v>
      </c>
      <c r="C38" s="3"/>
    </row>
    <row r="39" spans="1:3" x14ac:dyDescent="0.3">
      <c r="A39" s="3">
        <v>2017</v>
      </c>
      <c r="B39" s="6">
        <v>765397.37</v>
      </c>
      <c r="C39" s="3"/>
    </row>
    <row r="40" spans="1:3" x14ac:dyDescent="0.3">
      <c r="A40" s="3">
        <v>2018</v>
      </c>
      <c r="B40" s="6">
        <v>840812.52</v>
      </c>
      <c r="C40" s="3"/>
    </row>
    <row r="41" spans="1:3" x14ac:dyDescent="0.3">
      <c r="A41" s="3">
        <v>2019</v>
      </c>
      <c r="B41" s="6">
        <f>(0.85)*(183248670 /100)/2</f>
        <v>778806.84749999992</v>
      </c>
      <c r="C41" s="3" t="s">
        <v>5</v>
      </c>
    </row>
    <row r="42" spans="1:3" x14ac:dyDescent="0.3">
      <c r="A42" s="3">
        <v>2020</v>
      </c>
      <c r="B42" s="6">
        <f>0.85*(177190160/100)/2</f>
        <v>753058.18</v>
      </c>
      <c r="C42" s="3" t="s">
        <v>5</v>
      </c>
    </row>
    <row r="43" spans="1:3" x14ac:dyDescent="0.3">
      <c r="A43" s="3">
        <v>2021</v>
      </c>
      <c r="B43" s="6"/>
      <c r="C43" s="3"/>
    </row>
    <row r="44" spans="1:3" x14ac:dyDescent="0.3">
      <c r="A44" s="3">
        <v>2022</v>
      </c>
      <c r="B44" s="6"/>
      <c r="C44" s="3"/>
    </row>
    <row r="45" spans="1:3" x14ac:dyDescent="0.3">
      <c r="A45" s="3">
        <v>2023</v>
      </c>
      <c r="B45" s="6"/>
      <c r="C45" s="3"/>
    </row>
    <row r="46" spans="1:3" x14ac:dyDescent="0.3">
      <c r="A46" s="3">
        <v>2024</v>
      </c>
      <c r="B46" s="6"/>
      <c r="C46" s="3"/>
    </row>
    <row r="47" spans="1:3" x14ac:dyDescent="0.3">
      <c r="A47" s="3">
        <v>2025</v>
      </c>
      <c r="B47" s="6"/>
      <c r="C47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gfineman</dc:creator>
  <cp:lastModifiedBy>gfineman</cp:lastModifiedBy>
  <dcterms:created xsi:type="dcterms:W3CDTF">2019-04-06T14:54:50Z</dcterms:created>
  <dcterms:modified xsi:type="dcterms:W3CDTF">2019-04-06T19:54:57Z</dcterms:modified>
</cp:coreProperties>
</file>